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7235" windowHeight="5445"/>
  </bookViews>
  <sheets>
    <sheet name="Отчет2013-План2014 вар2" sheetId="1" r:id="rId1"/>
  </sheets>
  <calcPr calcId="125725"/>
</workbook>
</file>

<file path=xl/calcChain.xml><?xml version="1.0" encoding="utf-8"?>
<calcChain xmlns="http://schemas.openxmlformats.org/spreadsheetml/2006/main">
  <c r="C71" i="1"/>
  <c r="D46"/>
  <c r="D71" l="1"/>
  <c r="D64"/>
  <c r="D32"/>
  <c r="C64"/>
  <c r="C35"/>
  <c r="C46" s="1"/>
  <c r="C27"/>
  <c r="C32" s="1"/>
  <c r="C68" l="1"/>
  <c r="D68"/>
  <c r="D69"/>
  <c r="D8"/>
  <c r="D17" s="1"/>
  <c r="C69" l="1"/>
  <c r="C8"/>
</calcChain>
</file>

<file path=xl/sharedStrings.xml><?xml version="1.0" encoding="utf-8"?>
<sst xmlns="http://schemas.openxmlformats.org/spreadsheetml/2006/main" count="112" uniqueCount="111">
  <si>
    <t xml:space="preserve">I.ДОХОДЫ </t>
  </si>
  <si>
    <t>Источники поступлений</t>
  </si>
  <si>
    <t>Примечание</t>
  </si>
  <si>
    <t>Платежи за содержание и ремонт общего имущества от жилого фонда</t>
  </si>
  <si>
    <t>Платежи от интернет провайдеров и связи</t>
  </si>
  <si>
    <t>Платежи за обслуживание водоснабжения от ООО "Олимп"</t>
  </si>
  <si>
    <t>Платежи от аренды лифтов под рекламу</t>
  </si>
  <si>
    <t>ИТОГО ДОХОДЫ</t>
  </si>
  <si>
    <t xml:space="preserve">II. РАСХОДЫ </t>
  </si>
  <si>
    <t>Статьи расходов</t>
  </si>
  <si>
    <t>1.1.</t>
  </si>
  <si>
    <t>1.2.</t>
  </si>
  <si>
    <t>1.3.</t>
  </si>
  <si>
    <t>1.4.</t>
  </si>
  <si>
    <t>1.5.</t>
  </si>
  <si>
    <t>1.6.</t>
  </si>
  <si>
    <t>Инвентарь для уборки, моющие средства</t>
  </si>
  <si>
    <t>1.7.</t>
  </si>
  <si>
    <t>1.8.</t>
  </si>
  <si>
    <t>1.9.</t>
  </si>
  <si>
    <t>Техническое обслуживание и текущий ремонт дома и общедомовых инженерных сетей и коммуникаций</t>
  </si>
  <si>
    <t>2.1.</t>
  </si>
  <si>
    <t>2.2.</t>
  </si>
  <si>
    <t>Техническое обслуживание лифтов, тех.освидетельствование</t>
  </si>
  <si>
    <t>2.3.</t>
  </si>
  <si>
    <t>2.4.</t>
  </si>
  <si>
    <t>Охрана труда, повышение квалификации специалистов, ИТР</t>
  </si>
  <si>
    <t>2.5.</t>
  </si>
  <si>
    <t>2.6.</t>
  </si>
  <si>
    <t>2.7.</t>
  </si>
  <si>
    <t>2.8.</t>
  </si>
  <si>
    <t>2.9.</t>
  </si>
  <si>
    <t xml:space="preserve">Текущий ремонт </t>
  </si>
  <si>
    <t>2.10.</t>
  </si>
  <si>
    <t>2.11.</t>
  </si>
  <si>
    <t>Расходы по управлению общим имуществом</t>
  </si>
  <si>
    <t>3.1.</t>
  </si>
  <si>
    <t>3.2.</t>
  </si>
  <si>
    <t>3.3.</t>
  </si>
  <si>
    <t>Вознаграждение правлению</t>
  </si>
  <si>
    <t>3.4.</t>
  </si>
  <si>
    <t>Вознаграждение ревизионной комиссии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</si>
  <si>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</si>
  <si>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</si>
  <si>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</si>
  <si>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</si>
  <si>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</si>
  <si>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</si>
  <si>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</si>
  <si>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</si>
  <si>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</si>
  <si>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Юридические расходы</t>
  </si>
  <si>
    <t>3.14.</t>
  </si>
  <si>
    <t>3.15.</t>
  </si>
  <si>
    <t>Страхование гражданской ответственности перед третьими лицами за вред (имущественный и физический), причиненный в ходе эксплуатации здания</t>
  </si>
  <si>
    <t>3.16.</t>
  </si>
  <si>
    <t>Обслуживание компьютеров, программ, сайта ТСЖ</t>
  </si>
  <si>
    <t xml:space="preserve">Прочие расходы </t>
  </si>
  <si>
    <t>Налоги: Единый налог при упрощенной системе налогообложения</t>
  </si>
  <si>
    <t>Резервный фонд ( с дополнительных доходов )</t>
  </si>
  <si>
    <t>Сумма, руб.</t>
  </si>
  <si>
    <t>2% от суммы всех начислений за месяц</t>
  </si>
  <si>
    <t>Услуги банка</t>
  </si>
  <si>
    <t xml:space="preserve">№ </t>
  </si>
  <si>
    <r>
      <t>Комиссия системе "Город" за сбор денежных средств и приём показаний  (вводится доп.услуга в платежном документе)  *</t>
    </r>
    <r>
      <rPr>
        <sz val="11"/>
        <color indexed="8"/>
        <rFont val="Arial"/>
        <family val="2"/>
        <charset val="204"/>
      </rPr>
      <t xml:space="preserve">Ввиду невозможности внесения в смету доходов и расходов на 2014-2015г., платежей по обслуживанию системой «Город»,  размер оплаты за обслуживание системы  «Город», ежемесячно вносится  отдельным пунктом в  платежный  документ.  </t>
    </r>
  </si>
  <si>
    <t>МПЗ Текущий запас на техобслуживание, ремонт инженерных сетей, оборудования и общих помещений</t>
  </si>
  <si>
    <t xml:space="preserve">  Техническое обслуживание приборов учета тепла и поверка манометров, термометров</t>
  </si>
  <si>
    <t>2.12.</t>
  </si>
  <si>
    <t>Возмещение ущерба</t>
  </si>
  <si>
    <t>Услуги ТСЖ</t>
  </si>
  <si>
    <t>Полученные пени</t>
  </si>
  <si>
    <t>по результатам года</t>
  </si>
  <si>
    <r>
      <t xml:space="preserve">Услуги связи </t>
    </r>
    <r>
      <rPr>
        <i/>
        <sz val="9"/>
        <rFont val="Arial"/>
        <family val="2"/>
        <charset val="204"/>
      </rPr>
      <t xml:space="preserve">(ГТС, мобильная) </t>
    </r>
  </si>
  <si>
    <r>
      <t xml:space="preserve">Охрана помещения ТСЖ  </t>
    </r>
    <r>
      <rPr>
        <i/>
        <sz val="9"/>
        <color indexed="8"/>
        <rFont val="Arial"/>
        <family val="2"/>
        <charset val="204"/>
      </rPr>
      <t>(оптимизация затрат вследствии замены системы охранно-пожарной сигнализации)</t>
    </r>
  </si>
  <si>
    <r>
      <t xml:space="preserve">Обслуживание пожарной автоматики в домах </t>
    </r>
    <r>
      <rPr>
        <sz val="9"/>
        <color indexed="8"/>
        <rFont val="Arial"/>
        <family val="2"/>
        <charset val="204"/>
      </rPr>
      <t>(</t>
    </r>
    <r>
      <rPr>
        <i/>
        <sz val="9"/>
        <color indexed="8"/>
        <rFont val="Arial"/>
        <family val="2"/>
        <charset val="204"/>
      </rPr>
      <t>обязаны делать по предписанию МЧС</t>
    </r>
    <r>
      <rPr>
        <sz val="9"/>
        <color indexed="8"/>
        <rFont val="Arial"/>
        <family val="2"/>
        <charset val="204"/>
      </rPr>
      <t>)</t>
    </r>
  </si>
  <si>
    <r>
      <t>Страхование гражданской ответственности (</t>
    </r>
    <r>
      <rPr>
        <sz val="9"/>
        <color indexed="8"/>
        <rFont val="Arial"/>
        <family val="2"/>
        <charset val="204"/>
      </rPr>
      <t>за эксплуатацию объектов повышенной опасности (лифты)</t>
    </r>
  </si>
  <si>
    <t>Очистка с козырьков подъездов, крышных парапетов, очистка дренажных лотков на крышах,      отснега и наледи; канализационной вентиляции от инея</t>
  </si>
  <si>
    <t xml:space="preserve"> ПРИЛОЖЕНИЕ № 2</t>
  </si>
  <si>
    <t>Итого: Расходы по управлению общим имуществом:</t>
  </si>
  <si>
    <t>Премиальный фонд оплаты труда дежурных в праздничные дни(со страховыми взносами):</t>
  </si>
  <si>
    <t>Сравнительный анализ годовых смет доходов и расходов ТСЖ : предыдущей 2014-2015 года и будущей, также годовой</t>
  </si>
  <si>
    <t>с 01.07.15 по 30.06.16 год,   на управление общим имуществом в многоквартирных  домах № 1,35,37,39  по улице Ельцовская.</t>
  </si>
  <si>
    <r>
      <t xml:space="preserve">Вывоз твердых бытовых отходов </t>
    </r>
    <r>
      <rPr>
        <i/>
        <sz val="9"/>
        <color indexed="8"/>
        <rFont val="Arial"/>
        <family val="2"/>
        <charset val="204"/>
      </rPr>
      <t>(планируемое повышение на вывоз ТБО с июля месяца)</t>
    </r>
  </si>
  <si>
    <t>Итого: Санитарное содержание общего имущества собственников помещений в многоквартирных домах:</t>
  </si>
  <si>
    <t>Итого: Техническое обслуживание и текущий ремонт дома и общедомовых инженерных сетей и коммуникаций:</t>
  </si>
  <si>
    <t>01.07.14-30.06.15</t>
  </si>
  <si>
    <t>01.07.15-30.0616</t>
  </si>
  <si>
    <t xml:space="preserve">Итого дополнительные доходы : </t>
  </si>
  <si>
    <t>Санитарное содержание общего имущества собственников помещений в многоквартирных домах (МКД)</t>
  </si>
  <si>
    <t>Замена ламповых светильников (центральных и в тамбурах) на диодные (180 шт)</t>
  </si>
  <si>
    <r>
      <t xml:space="preserve">Оборудование и инструменты (в т.ч. ремонт) </t>
    </r>
    <r>
      <rPr>
        <i/>
        <sz val="10"/>
        <color indexed="8"/>
        <rFont val="Arial"/>
        <family val="2"/>
        <charset val="204"/>
      </rPr>
      <t>(приобретение оборудования для промывки канализации, и опрессовки системы отопления-гидродинамическая машина Преус E1112- 50 000 рублей)</t>
    </r>
  </si>
  <si>
    <r>
      <t>Платежи за вывоз мусора от  ООО "Текам"</t>
    </r>
    <r>
      <rPr>
        <i/>
        <sz val="10"/>
        <color indexed="8"/>
        <rFont val="Arial"/>
        <family val="2"/>
        <charset val="204"/>
      </rPr>
      <t xml:space="preserve"> (увеличение оплаты организации пользующейся контейнерной площадкой ТСЖ "Северное сияние")</t>
    </r>
  </si>
  <si>
    <r>
      <rPr>
        <sz val="11"/>
        <color indexed="8"/>
        <rFont val="Arial"/>
        <family val="2"/>
        <charset val="204"/>
      </rPr>
      <t xml:space="preserve">Уборка лестничных клеток: </t>
    </r>
    <r>
      <rPr>
        <i/>
        <sz val="11"/>
        <color indexed="8"/>
        <rFont val="Arial"/>
        <family val="2"/>
        <charset val="204"/>
      </rPr>
      <t xml:space="preserve">ФОТ и страховые взносы  </t>
    </r>
    <r>
      <rPr>
        <i/>
        <sz val="10"/>
        <color indexed="8"/>
        <rFont val="Arial"/>
        <family val="2"/>
        <charset val="204"/>
      </rPr>
      <t>(см. штатное расписание)</t>
    </r>
  </si>
  <si>
    <r>
      <rPr>
        <sz val="11"/>
        <color indexed="8"/>
        <rFont val="Arial"/>
        <family val="2"/>
        <charset val="204"/>
      </rPr>
      <t xml:space="preserve">Уборка дворовой территории: </t>
    </r>
    <r>
      <rPr>
        <i/>
        <sz val="11"/>
        <color indexed="8"/>
        <rFont val="Arial"/>
        <family val="2"/>
        <charset val="204"/>
      </rPr>
      <t xml:space="preserve">ФОТ и страховые взносы  </t>
    </r>
    <r>
      <rPr>
        <i/>
        <sz val="10"/>
        <color indexed="8"/>
        <rFont val="Arial"/>
        <family val="2"/>
        <charset val="204"/>
      </rPr>
      <t>(см. штатное расписание, прибавились парковки, детская площадка, очистка д/площадки зимой)</t>
    </r>
  </si>
  <si>
    <r>
      <t>Механизированная уборка и вывоз снега</t>
    </r>
    <r>
      <rPr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(по факту вывоз снега надо производить минимум два раза за сезон. В первой декаде, на очистку и вывоз снега  израсходовано 56 000 рублей)</t>
    </r>
  </si>
  <si>
    <r>
      <t>Вывоз крупногабаритного мусора</t>
    </r>
    <r>
      <rPr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(один раз в месяц,  3000 руб/машина)</t>
    </r>
  </si>
  <si>
    <r>
      <t>Дератизация, дизенфекция мусорных баков</t>
    </r>
    <r>
      <rPr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(не требуется т.к. баки предоставляет организация по вывозу мусора, но необходимы мероприятия в подвалах МКД и на контейнерных площадках)</t>
    </r>
  </si>
  <si>
    <r>
      <t xml:space="preserve">Благоустройство территории </t>
    </r>
    <r>
      <rPr>
        <i/>
        <sz val="10"/>
        <color indexed="8"/>
        <rFont val="Arial"/>
        <family val="2"/>
        <charset val="204"/>
      </rPr>
      <t>(устройство ливневой канализации м/д 39 37 домами, устройство ограждений газонов с торцов домов, приобретение посадочного материала, детские карусели)</t>
    </r>
  </si>
  <si>
    <r>
      <rPr>
        <sz val="11"/>
        <color indexed="8"/>
        <rFont val="Arial"/>
        <family val="2"/>
        <charset val="204"/>
      </rPr>
      <t xml:space="preserve">Технический персонал: </t>
    </r>
    <r>
      <rPr>
        <i/>
        <sz val="11"/>
        <color indexed="8"/>
        <rFont val="Arial"/>
        <family val="2"/>
        <charset val="204"/>
      </rPr>
      <t xml:space="preserve">ФОТ и страховые взносы </t>
    </r>
    <r>
      <rPr>
        <i/>
        <sz val="10"/>
        <color indexed="8"/>
        <rFont val="Arial"/>
        <family val="2"/>
        <charset val="204"/>
      </rPr>
      <t>(удалена штатная единица-разнорабочий)</t>
    </r>
  </si>
  <si>
    <r>
      <t xml:space="preserve">Замеры сопротивления электропроводки в подъездах </t>
    </r>
    <r>
      <rPr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(производится 1 раз в 3 года)</t>
    </r>
  </si>
  <si>
    <r>
      <t>МПЗ Спецодежда</t>
    </r>
    <r>
      <rPr>
        <sz val="10"/>
        <color indexed="8"/>
        <rFont val="Arial"/>
        <family val="2"/>
        <charset val="204"/>
      </rPr>
      <t xml:space="preserve"> (</t>
    </r>
    <r>
      <rPr>
        <i/>
        <sz val="10"/>
        <color indexed="8"/>
        <rFont val="Arial"/>
        <family val="2"/>
        <charset val="204"/>
      </rPr>
      <t>объединили со статьёй 2.10 оборудование и инструменты)</t>
    </r>
  </si>
  <si>
    <r>
      <t>Промывка (ежегодная) выпусков канализации жилых домов 60м.п.</t>
    </r>
    <r>
      <rPr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(не требуется - если купим гидродинамическую машину)</t>
    </r>
  </si>
  <si>
    <r>
      <t xml:space="preserve">Вознаграждение председателю правления </t>
    </r>
    <r>
      <rPr>
        <i/>
        <sz val="10"/>
        <color indexed="8"/>
        <rFont val="Arial"/>
        <family val="2"/>
        <charset val="204"/>
      </rPr>
      <t>(по факту 30 000 на руки + налоги)</t>
    </r>
  </si>
  <si>
    <r>
      <t xml:space="preserve">Расходы на проведение собраний членов ТСЖ  </t>
    </r>
    <r>
      <rPr>
        <i/>
        <sz val="10"/>
        <color indexed="8"/>
        <rFont val="Arial"/>
        <family val="2"/>
        <charset val="204"/>
      </rPr>
      <t>(типографские услуги и  услуги курьера-разнос и сбор бюллетеней по квартирам)</t>
    </r>
  </si>
  <si>
    <r>
      <t xml:space="preserve">Технические средства </t>
    </r>
    <r>
      <rPr>
        <i/>
        <sz val="9.5"/>
        <rFont val="Arial"/>
        <family val="2"/>
        <charset val="204"/>
      </rPr>
      <t>(ремон оргтехники, катриджи, расходные материалы, канцтовары и др.)</t>
    </r>
  </si>
  <si>
    <r>
      <t xml:space="preserve">Судебные, нотариальные, регистрационные, иные госпошлины </t>
    </r>
    <r>
      <rPr>
        <i/>
        <sz val="9.5"/>
        <color indexed="8"/>
        <rFont val="Arial"/>
        <family val="2"/>
        <charset val="204"/>
      </rPr>
      <t>(объединили со статьёй 3.12.)</t>
    </r>
  </si>
  <si>
    <r>
      <rPr>
        <sz val="11"/>
        <color indexed="8"/>
        <rFont val="Arial"/>
        <family val="2"/>
        <charset val="204"/>
      </rPr>
      <t xml:space="preserve">Персонал  управления: </t>
    </r>
    <r>
      <rPr>
        <i/>
        <sz val="11"/>
        <color indexed="8"/>
        <rFont val="Arial"/>
        <family val="2"/>
        <charset val="204"/>
      </rPr>
      <t xml:space="preserve">ФОТ и страховые взносы </t>
    </r>
    <r>
      <rPr>
        <i/>
        <sz val="10"/>
        <color indexed="8"/>
        <rFont val="Arial"/>
        <family val="2"/>
        <charset val="204"/>
      </rPr>
      <t>(см. штатное расписание)</t>
    </r>
  </si>
  <si>
    <t>Расходы на получение технической документации из БТИ, ЕГРЮЛ, кадастра и др.</t>
  </si>
  <si>
    <t>Компенсация за использование личных автомобилей в служебных целях</t>
  </si>
  <si>
    <t>Итого расходы:</t>
  </si>
  <si>
    <t>ТАРИФ НА СОДЕРЖАНИЕ: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</si>
</sst>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\-#,##0.00\ "/>
    <numFmt numFmtId="165" formatCode="_-* #,##0.0_р_._-;\-* #,##0.0_р_._-;_-* &quot;-&quot;??_р_._-;_-@_-"/>
    <numFmt numFmtId="166" formatCode="#,##0.00&quot;р.&quot;"/>
  </numFmts>
  <fonts count="2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24"/>
      <color indexed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9.5"/>
      <name val="Arial"/>
      <family val="2"/>
      <charset val="204"/>
    </font>
    <font>
      <i/>
      <sz val="9.5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2" fillId="0" borderId="0" xfId="0" applyFont="1"/>
    <xf numFmtId="43" fontId="1" fillId="0" borderId="0" xfId="1" applyFont="1" applyBorder="1" applyAlignment="1">
      <alignment horizontal="center" vertical="top"/>
    </xf>
    <xf numFmtId="43" fontId="0" fillId="0" borderId="0" xfId="0" applyNumberFormat="1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left" vertical="top" indent="1"/>
    </xf>
    <xf numFmtId="43" fontId="2" fillId="0" borderId="0" xfId="1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Border="1"/>
    <xf numFmtId="43" fontId="5" fillId="0" borderId="0" xfId="0" applyNumberFormat="1" applyFont="1" applyAlignment="1">
      <alignment vertical="distributed"/>
    </xf>
    <xf numFmtId="0" fontId="0" fillId="0" borderId="0" xfId="0" applyBorder="1" applyAlignment="1"/>
    <xf numFmtId="164" fontId="0" fillId="0" borderId="0" xfId="0" applyNumberFormat="1" applyBorder="1" applyAlignment="1"/>
    <xf numFmtId="0" fontId="5" fillId="0" borderId="0" xfId="0" applyFont="1" applyFill="1" applyAlignment="1">
      <alignment vertical="distributed"/>
    </xf>
    <xf numFmtId="0" fontId="6" fillId="0" borderId="0" xfId="0" applyFont="1" applyAlignment="1">
      <alignment horizontal="justify"/>
    </xf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justify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Border="1" applyAlignment="1">
      <alignment horizontal="justify" vertical="top"/>
    </xf>
    <xf numFmtId="0" fontId="2" fillId="0" borderId="2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0" fontId="10" fillId="0" borderId="1" xfId="0" applyFont="1" applyBorder="1"/>
    <xf numFmtId="0" fontId="10" fillId="0" borderId="0" xfId="0" applyFont="1"/>
    <xf numFmtId="0" fontId="10" fillId="0" borderId="0" xfId="0" applyFont="1" applyFill="1"/>
    <xf numFmtId="0" fontId="2" fillId="0" borderId="1" xfId="0" applyFont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horizontal="left" vertical="top" wrapText="1" inden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top" wrapText="1" indent="1"/>
    </xf>
    <xf numFmtId="0" fontId="11" fillId="0" borderId="2" xfId="0" applyFont="1" applyFill="1" applyBorder="1" applyAlignment="1">
      <alignment horizontal="left" vertical="top" wrapText="1" indent="1"/>
    </xf>
    <xf numFmtId="43" fontId="0" fillId="0" borderId="0" xfId="0" applyNumberFormat="1"/>
    <xf numFmtId="0" fontId="10" fillId="0" borderId="1" xfId="0" applyFont="1" applyFill="1" applyBorder="1" applyAlignment="1">
      <alignment horizontal="justify" vertical="top"/>
    </xf>
    <xf numFmtId="0" fontId="10" fillId="0" borderId="2" xfId="0" applyFont="1" applyFill="1" applyBorder="1" applyAlignment="1">
      <alignment horizontal="left" vertical="top" indent="1"/>
    </xf>
    <xf numFmtId="0" fontId="8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center" wrapText="1" indent="1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justify"/>
    </xf>
    <xf numFmtId="166" fontId="2" fillId="0" borderId="1" xfId="1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center"/>
    </xf>
    <xf numFmtId="166" fontId="12" fillId="2" borderId="1" xfId="1" applyNumberFormat="1" applyFont="1" applyFill="1" applyBorder="1" applyAlignment="1">
      <alignment horizontal="center" vertical="center"/>
    </xf>
    <xf numFmtId="166" fontId="10" fillId="0" borderId="4" xfId="1" applyNumberFormat="1" applyFont="1" applyFill="1" applyBorder="1" applyAlignment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center" vertical="top"/>
    </xf>
    <xf numFmtId="166" fontId="12" fillId="2" borderId="4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 indent="1"/>
    </xf>
    <xf numFmtId="166" fontId="2" fillId="0" borderId="4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top"/>
    </xf>
    <xf numFmtId="166" fontId="10" fillId="2" borderId="10" xfId="1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top" wrapText="1"/>
    </xf>
    <xf numFmtId="166" fontId="10" fillId="0" borderId="10" xfId="1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166" fontId="10" fillId="0" borderId="14" xfId="1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top" wrapText="1" indent="1"/>
    </xf>
    <xf numFmtId="166" fontId="2" fillId="0" borderId="15" xfId="1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right" vertical="top" wrapText="1" indent="1"/>
    </xf>
    <xf numFmtId="0" fontId="10" fillId="0" borderId="5" xfId="0" applyFont="1" applyBorder="1"/>
    <xf numFmtId="166" fontId="2" fillId="0" borderId="5" xfId="1" applyNumberFormat="1" applyFont="1" applyFill="1" applyBorder="1" applyAlignment="1">
      <alignment horizontal="center" vertical="center"/>
    </xf>
    <xf numFmtId="0" fontId="10" fillId="0" borderId="15" xfId="0" applyFont="1" applyBorder="1"/>
    <xf numFmtId="0" fontId="9" fillId="0" borderId="17" xfId="0" applyFont="1" applyBorder="1" applyAlignment="1">
      <alignment horizontal="right" vertical="top" wrapText="1" indent="1"/>
    </xf>
    <xf numFmtId="0" fontId="10" fillId="0" borderId="7" xfId="0" applyFont="1" applyBorder="1" applyAlignment="1">
      <alignment horizontal="left" vertical="top" wrapText="1" indent="1"/>
    </xf>
    <xf numFmtId="0" fontId="17" fillId="0" borderId="2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center"/>
    </xf>
    <xf numFmtId="166" fontId="10" fillId="2" borderId="1" xfId="1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2" fillId="0" borderId="3" xfId="0" applyFont="1" applyFill="1" applyBorder="1" applyAlignment="1">
      <alignment horizontal="left" vertical="justify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6" fontId="12" fillId="2" borderId="4" xfId="1" applyNumberFormat="1" applyFont="1" applyFill="1" applyBorder="1" applyAlignment="1">
      <alignment horizontal="center" vertical="center"/>
    </xf>
    <xf numFmtId="166" fontId="12" fillId="2" borderId="5" xfId="1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166" fontId="10" fillId="0" borderId="11" xfId="1" applyNumberFormat="1" applyFont="1" applyFill="1" applyBorder="1" applyAlignment="1">
      <alignment horizontal="center" vertical="center" wrapText="1"/>
    </xf>
    <xf numFmtId="166" fontId="10" fillId="0" borderId="12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left" vertical="top" wrapText="1" indent="1"/>
    </xf>
    <xf numFmtId="166" fontId="10" fillId="0" borderId="23" xfId="1" applyNumberFormat="1" applyFont="1" applyFill="1" applyBorder="1" applyAlignment="1">
      <alignment horizontal="center" vertical="center"/>
    </xf>
    <xf numFmtId="166" fontId="10" fillId="2" borderId="24" xfId="1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right" vertical="top" wrapText="1" indent="1"/>
    </xf>
    <xf numFmtId="166" fontId="10" fillId="0" borderId="25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107"/>
  <sheetViews>
    <sheetView tabSelected="1" topLeftCell="A55" zoomScale="110" zoomScaleNormal="110" zoomScaleSheetLayoutView="100" workbookViewId="0">
      <selection activeCell="E16" sqref="E16"/>
    </sheetView>
  </sheetViews>
  <sheetFormatPr defaultRowHeight="15"/>
  <cols>
    <col min="1" max="1" width="5.5703125" customWidth="1"/>
    <col min="2" max="2" width="90.28515625" customWidth="1"/>
    <col min="3" max="3" width="18.42578125" customWidth="1"/>
    <col min="4" max="4" width="19" style="1" customWidth="1"/>
    <col min="5" max="5" width="17" customWidth="1"/>
    <col min="6" max="6" width="14.85546875" customWidth="1"/>
    <col min="7" max="7" width="32.85546875" customWidth="1"/>
  </cols>
  <sheetData>
    <row r="1" spans="1:6" ht="21.75" customHeight="1">
      <c r="A1" s="47"/>
      <c r="B1" s="47"/>
      <c r="C1" s="89" t="s">
        <v>77</v>
      </c>
      <c r="D1" s="89"/>
    </row>
    <row r="2" spans="1:6" ht="15.75" customHeight="1">
      <c r="A2" s="28"/>
      <c r="B2" s="90" t="s">
        <v>80</v>
      </c>
      <c r="C2" s="90"/>
      <c r="D2" s="90"/>
    </row>
    <row r="3" spans="1:6" ht="0.75" customHeight="1">
      <c r="A3" s="28"/>
      <c r="B3" s="92"/>
      <c r="C3" s="92"/>
      <c r="D3" s="92"/>
    </row>
    <row r="4" spans="1:6">
      <c r="A4" s="28"/>
      <c r="B4" s="91" t="s">
        <v>81</v>
      </c>
      <c r="C4" s="91"/>
      <c r="D4" s="91"/>
    </row>
    <row r="5" spans="1:6" ht="1.5" customHeight="1">
      <c r="A5" s="28"/>
      <c r="B5" s="49"/>
      <c r="C5" s="49"/>
      <c r="D5" s="49"/>
    </row>
    <row r="6" spans="1:6" ht="13.5" customHeight="1">
      <c r="A6" s="28"/>
      <c r="B6" s="2" t="s">
        <v>0</v>
      </c>
      <c r="C6" s="28"/>
      <c r="D6" s="29"/>
    </row>
    <row r="7" spans="1:6">
      <c r="A7" s="30" t="s">
        <v>63</v>
      </c>
      <c r="B7" s="30" t="s">
        <v>1</v>
      </c>
      <c r="C7" s="110" t="s">
        <v>85</v>
      </c>
      <c r="D7" s="110" t="s">
        <v>86</v>
      </c>
    </row>
    <row r="8" spans="1:6" ht="15.75" customHeight="1" thickBot="1">
      <c r="A8" s="63">
        <v>1</v>
      </c>
      <c r="B8" s="64" t="s">
        <v>3</v>
      </c>
      <c r="C8" s="65">
        <f>C68</f>
        <v>6543427</v>
      </c>
      <c r="D8" s="65">
        <f>D68</f>
        <v>6543357.4000000004</v>
      </c>
      <c r="F8" s="3"/>
    </row>
    <row r="9" spans="1:6" ht="16.5" customHeight="1">
      <c r="A9" s="112">
        <v>2</v>
      </c>
      <c r="B9" s="113" t="s">
        <v>4</v>
      </c>
      <c r="C9" s="114">
        <v>308880</v>
      </c>
      <c r="D9" s="115">
        <v>410480</v>
      </c>
      <c r="F9" s="3"/>
    </row>
    <row r="10" spans="1:6" ht="30.75" customHeight="1">
      <c r="A10" s="68">
        <v>3</v>
      </c>
      <c r="B10" s="26" t="s">
        <v>91</v>
      </c>
      <c r="C10" s="51">
        <v>29076</v>
      </c>
      <c r="D10" s="67">
        <v>32000</v>
      </c>
      <c r="F10" s="3"/>
    </row>
    <row r="11" spans="1:6" ht="16.5" customHeight="1">
      <c r="A11" s="68">
        <v>4</v>
      </c>
      <c r="B11" s="26" t="s">
        <v>5</v>
      </c>
      <c r="C11" s="51">
        <v>18000</v>
      </c>
      <c r="D11" s="69">
        <v>18000</v>
      </c>
      <c r="F11" s="3"/>
    </row>
    <row r="12" spans="1:6" ht="16.5" customHeight="1">
      <c r="A12" s="68">
        <v>5</v>
      </c>
      <c r="B12" s="26" t="s">
        <v>6</v>
      </c>
      <c r="C12" s="51">
        <v>50400</v>
      </c>
      <c r="D12" s="69">
        <v>50400</v>
      </c>
      <c r="F12" s="3"/>
    </row>
    <row r="13" spans="1:6" ht="16.5" customHeight="1">
      <c r="A13" s="68">
        <v>6</v>
      </c>
      <c r="B13" s="26" t="s">
        <v>68</v>
      </c>
      <c r="C13" s="51">
        <v>6000</v>
      </c>
      <c r="D13" s="108" t="s">
        <v>71</v>
      </c>
      <c r="F13" s="3"/>
    </row>
    <row r="14" spans="1:6" ht="16.5" customHeight="1">
      <c r="A14" s="68">
        <v>7</v>
      </c>
      <c r="B14" s="26" t="s">
        <v>69</v>
      </c>
      <c r="C14" s="51">
        <v>5650</v>
      </c>
      <c r="D14" s="109"/>
      <c r="F14" s="3"/>
    </row>
    <row r="15" spans="1:6" ht="16.5" customHeight="1">
      <c r="A15" s="111">
        <v>8</v>
      </c>
      <c r="B15" s="64" t="s">
        <v>70</v>
      </c>
      <c r="C15" s="57">
        <v>53543.23</v>
      </c>
      <c r="D15" s="109"/>
      <c r="F15" s="3"/>
    </row>
    <row r="16" spans="1:6" ht="16.5" customHeight="1" thickBot="1">
      <c r="A16" s="70"/>
      <c r="B16" s="116" t="s">
        <v>87</v>
      </c>
      <c r="C16" s="71">
        <v>471549.23</v>
      </c>
      <c r="D16" s="117">
        <v>510880</v>
      </c>
      <c r="F16" s="3"/>
    </row>
    <row r="17" spans="1:6" ht="15.75" customHeight="1">
      <c r="A17" s="106" t="s">
        <v>7</v>
      </c>
      <c r="B17" s="107"/>
      <c r="C17" s="66">
        <v>7014976.2300000004</v>
      </c>
      <c r="D17" s="66">
        <f>SUM(D8:D15)</f>
        <v>7054237.4000000004</v>
      </c>
      <c r="F17" s="3"/>
    </row>
    <row r="18" spans="1:6" ht="3.75" customHeight="1">
      <c r="A18" s="28"/>
      <c r="B18" s="28"/>
      <c r="C18" s="29"/>
      <c r="D18" s="29"/>
      <c r="F18" s="4"/>
    </row>
    <row r="19" spans="1:6" ht="12" customHeight="1">
      <c r="A19" s="28"/>
      <c r="B19" s="2" t="s">
        <v>8</v>
      </c>
      <c r="C19" s="28"/>
      <c r="D19" s="29"/>
    </row>
    <row r="20" spans="1:6">
      <c r="A20" s="30" t="s">
        <v>63</v>
      </c>
      <c r="B20" s="30" t="s">
        <v>9</v>
      </c>
      <c r="C20" s="31" t="s">
        <v>60</v>
      </c>
      <c r="D20" s="31" t="s">
        <v>2</v>
      </c>
    </row>
    <row r="21" spans="1:6">
      <c r="A21" s="25">
        <v>1</v>
      </c>
      <c r="B21" s="25">
        <v>2</v>
      </c>
      <c r="C21" s="32">
        <v>3</v>
      </c>
      <c r="D21" s="48">
        <v>4</v>
      </c>
    </row>
    <row r="22" spans="1:6" ht="21" customHeight="1">
      <c r="A22" s="33">
        <v>1</v>
      </c>
      <c r="B22" s="95" t="s">
        <v>88</v>
      </c>
      <c r="C22" s="96"/>
      <c r="D22" s="97"/>
    </row>
    <row r="23" spans="1:6" ht="16.5" customHeight="1">
      <c r="A23" s="25" t="s">
        <v>10</v>
      </c>
      <c r="B23" s="45" t="s">
        <v>92</v>
      </c>
      <c r="C23" s="51">
        <v>612539.19999999995</v>
      </c>
      <c r="D23" s="53">
        <v>627444</v>
      </c>
    </row>
    <row r="24" spans="1:6" ht="29.25" customHeight="1">
      <c r="A24" s="25" t="s">
        <v>11</v>
      </c>
      <c r="B24" s="45" t="s">
        <v>93</v>
      </c>
      <c r="C24" s="51">
        <v>662542.4</v>
      </c>
      <c r="D24" s="53">
        <v>693794.4</v>
      </c>
    </row>
    <row r="25" spans="1:6" ht="30.75" customHeight="1">
      <c r="A25" s="25" t="s">
        <v>12</v>
      </c>
      <c r="B25" s="34" t="s">
        <v>76</v>
      </c>
      <c r="C25" s="51">
        <v>20000</v>
      </c>
      <c r="D25" s="52">
        <v>20000</v>
      </c>
    </row>
    <row r="26" spans="1:6" ht="29.25" customHeight="1">
      <c r="A26" s="25" t="s">
        <v>13</v>
      </c>
      <c r="B26" s="34" t="s">
        <v>94</v>
      </c>
      <c r="C26" s="51">
        <v>50000</v>
      </c>
      <c r="D26" s="54">
        <v>100000</v>
      </c>
    </row>
    <row r="27" spans="1:6" ht="16.5" customHeight="1">
      <c r="A27" s="25" t="s">
        <v>14</v>
      </c>
      <c r="B27" s="44" t="s">
        <v>95</v>
      </c>
      <c r="C27" s="51">
        <f>3000*12</f>
        <v>36000</v>
      </c>
      <c r="D27" s="52">
        <v>36000</v>
      </c>
    </row>
    <row r="28" spans="1:6" ht="16.5" customHeight="1">
      <c r="A28" s="25" t="s">
        <v>15</v>
      </c>
      <c r="B28" s="34" t="s">
        <v>16</v>
      </c>
      <c r="C28" s="51">
        <v>17000</v>
      </c>
      <c r="D28" s="52">
        <v>17000</v>
      </c>
    </row>
    <row r="29" spans="1:6" ht="29.25" customHeight="1">
      <c r="A29" s="25" t="s">
        <v>17</v>
      </c>
      <c r="B29" s="34" t="s">
        <v>96</v>
      </c>
      <c r="C29" s="51">
        <v>16000</v>
      </c>
      <c r="D29" s="54">
        <v>10000</v>
      </c>
    </row>
    <row r="30" spans="1:6" ht="16.5" customHeight="1">
      <c r="A30" s="25" t="s">
        <v>18</v>
      </c>
      <c r="B30" s="34" t="s">
        <v>82</v>
      </c>
      <c r="C30" s="51">
        <v>474000</v>
      </c>
      <c r="D30" s="54">
        <v>497760</v>
      </c>
    </row>
    <row r="31" spans="1:6" ht="42" customHeight="1">
      <c r="A31" s="25" t="s">
        <v>19</v>
      </c>
      <c r="B31" s="34" t="s">
        <v>97</v>
      </c>
      <c r="C31" s="51">
        <v>70000</v>
      </c>
      <c r="D31" s="54">
        <v>250000</v>
      </c>
    </row>
    <row r="32" spans="1:6" ht="29.25" customHeight="1" thickBot="1">
      <c r="A32" s="73"/>
      <c r="B32" s="74" t="s">
        <v>83</v>
      </c>
      <c r="C32" s="75">
        <f>SUM(C23:C31)</f>
        <v>1958081.6</v>
      </c>
      <c r="D32" s="75">
        <f>SUM(D23:D31)</f>
        <v>2251998.4</v>
      </c>
      <c r="E32" s="42"/>
    </row>
    <row r="33" spans="1:5" ht="21" customHeight="1" thickTop="1">
      <c r="A33" s="72">
        <v>2</v>
      </c>
      <c r="B33" s="98" t="s">
        <v>20</v>
      </c>
      <c r="C33" s="99"/>
      <c r="D33" s="100"/>
    </row>
    <row r="34" spans="1:5" ht="16.5" customHeight="1">
      <c r="A34" s="25" t="s">
        <v>21</v>
      </c>
      <c r="B34" s="36" t="s">
        <v>98</v>
      </c>
      <c r="C34" s="51">
        <v>741754.2</v>
      </c>
      <c r="D34" s="87">
        <v>698482.2</v>
      </c>
    </row>
    <row r="35" spans="1:5" ht="16.5" customHeight="1">
      <c r="A35" s="25" t="s">
        <v>22</v>
      </c>
      <c r="B35" s="37" t="s">
        <v>23</v>
      </c>
      <c r="C35" s="51">
        <f>49180*12+30000</f>
        <v>620160</v>
      </c>
      <c r="D35" s="55">
        <v>620160</v>
      </c>
    </row>
    <row r="36" spans="1:5" ht="15.75" customHeight="1">
      <c r="A36" s="25" t="s">
        <v>24</v>
      </c>
      <c r="B36" s="34" t="s">
        <v>99</v>
      </c>
      <c r="C36" s="51">
        <v>60000</v>
      </c>
      <c r="D36" s="55"/>
    </row>
    <row r="37" spans="1:5" ht="16.5" customHeight="1">
      <c r="A37" s="25" t="s">
        <v>25</v>
      </c>
      <c r="B37" s="37" t="s">
        <v>26</v>
      </c>
      <c r="C37" s="51">
        <v>12000</v>
      </c>
      <c r="D37" s="56">
        <v>10000</v>
      </c>
    </row>
    <row r="38" spans="1:5" ht="16.5" customHeight="1">
      <c r="A38" s="25" t="s">
        <v>27</v>
      </c>
      <c r="B38" s="26" t="s">
        <v>100</v>
      </c>
      <c r="C38" s="51">
        <v>10000</v>
      </c>
      <c r="D38" s="55"/>
    </row>
    <row r="39" spans="1:5" ht="29.25" customHeight="1">
      <c r="A39" s="38" t="s">
        <v>28</v>
      </c>
      <c r="B39" s="26" t="s">
        <v>65</v>
      </c>
      <c r="C39" s="51">
        <v>200000</v>
      </c>
      <c r="D39" s="104">
        <v>330000</v>
      </c>
    </row>
    <row r="40" spans="1:5" ht="15.75" customHeight="1">
      <c r="A40" s="25" t="s">
        <v>29</v>
      </c>
      <c r="B40" s="39" t="s">
        <v>32</v>
      </c>
      <c r="C40" s="51">
        <v>330000</v>
      </c>
      <c r="D40" s="105"/>
    </row>
    <row r="41" spans="1:5" ht="17.25" customHeight="1">
      <c r="A41" s="38" t="s">
        <v>30</v>
      </c>
      <c r="B41" s="43" t="s">
        <v>66</v>
      </c>
      <c r="C41" s="51">
        <v>103000</v>
      </c>
      <c r="D41" s="56">
        <v>90000</v>
      </c>
    </row>
    <row r="42" spans="1:5" ht="27.75" customHeight="1">
      <c r="A42" s="38" t="s">
        <v>31</v>
      </c>
      <c r="B42" s="46" t="s">
        <v>101</v>
      </c>
      <c r="C42" s="51">
        <v>15000</v>
      </c>
      <c r="D42" s="55"/>
    </row>
    <row r="43" spans="1:5" ht="30" customHeight="1">
      <c r="A43" s="38" t="s">
        <v>33</v>
      </c>
      <c r="B43" s="26" t="s">
        <v>90</v>
      </c>
      <c r="C43" s="51">
        <v>22000</v>
      </c>
      <c r="D43" s="56">
        <v>70000</v>
      </c>
    </row>
    <row r="44" spans="1:5" ht="15.75" customHeight="1">
      <c r="A44" s="25" t="s">
        <v>34</v>
      </c>
      <c r="B44" s="34" t="s">
        <v>74</v>
      </c>
      <c r="C44" s="51">
        <v>20000</v>
      </c>
      <c r="D44" s="56">
        <v>78000</v>
      </c>
    </row>
    <row r="45" spans="1:5" ht="15.75" customHeight="1">
      <c r="A45" s="32" t="s">
        <v>67</v>
      </c>
      <c r="B45" s="34" t="s">
        <v>89</v>
      </c>
      <c r="C45" s="51"/>
      <c r="D45" s="56">
        <v>130000</v>
      </c>
    </row>
    <row r="46" spans="1:5" ht="27.75" customHeight="1" thickBot="1">
      <c r="A46" s="77"/>
      <c r="B46" s="78" t="s">
        <v>84</v>
      </c>
      <c r="C46" s="75">
        <f>SUM(C34:C44)</f>
        <v>2133914.2000000002</v>
      </c>
      <c r="D46" s="75">
        <f>SUM(D34:D45)</f>
        <v>2026642.2</v>
      </c>
      <c r="E46" s="42"/>
    </row>
    <row r="47" spans="1:5" ht="19.5" customHeight="1" thickTop="1">
      <c r="A47" s="76">
        <v>3</v>
      </c>
      <c r="B47" s="101" t="s">
        <v>35</v>
      </c>
      <c r="C47" s="102"/>
      <c r="D47" s="103"/>
    </row>
    <row r="48" spans="1:5" ht="16.5" customHeight="1">
      <c r="A48" s="25" t="s">
        <v>36</v>
      </c>
      <c r="B48" s="36" t="s">
        <v>106</v>
      </c>
      <c r="C48" s="51">
        <v>1250080</v>
      </c>
      <c r="D48" s="53">
        <v>1187576</v>
      </c>
    </row>
    <row r="49" spans="1:6" ht="16.5" customHeight="1">
      <c r="A49" s="32" t="s">
        <v>37</v>
      </c>
      <c r="B49" s="37" t="s">
        <v>102</v>
      </c>
      <c r="C49" s="51">
        <v>581287.19999999995</v>
      </c>
      <c r="D49" s="54">
        <v>496540.8</v>
      </c>
    </row>
    <row r="50" spans="1:6" ht="16.5" customHeight="1">
      <c r="A50" s="25" t="s">
        <v>38</v>
      </c>
      <c r="B50" s="37" t="s">
        <v>39</v>
      </c>
      <c r="C50" s="51">
        <v>120000</v>
      </c>
      <c r="D50" s="52">
        <v>120000</v>
      </c>
    </row>
    <row r="51" spans="1:6" ht="16.5" customHeight="1">
      <c r="A51" s="25" t="s">
        <v>40</v>
      </c>
      <c r="B51" s="37" t="s">
        <v>41</v>
      </c>
      <c r="C51" s="57">
        <v>14664</v>
      </c>
      <c r="D51" s="60">
        <v>15000</v>
      </c>
    </row>
    <row r="52" spans="1:6" ht="16.5" customHeight="1">
      <c r="A52" s="25" t="s">
        <v>42</v>
      </c>
      <c r="B52" s="34" t="s">
        <v>62</v>
      </c>
      <c r="C52" s="51">
        <v>40000</v>
      </c>
      <c r="D52" s="52">
        <v>40000</v>
      </c>
    </row>
    <row r="53" spans="1:6" ht="16.5" customHeight="1">
      <c r="A53" s="25" t="s">
        <v>43</v>
      </c>
      <c r="B53" s="41" t="s">
        <v>72</v>
      </c>
      <c r="C53" s="51">
        <v>25000</v>
      </c>
      <c r="D53" s="52">
        <v>25000</v>
      </c>
    </row>
    <row r="54" spans="1:6" ht="15.75" customHeight="1">
      <c r="A54" s="25" t="s">
        <v>44</v>
      </c>
      <c r="B54" s="40" t="s">
        <v>104</v>
      </c>
      <c r="C54" s="51">
        <v>30000</v>
      </c>
      <c r="D54" s="52">
        <v>30000</v>
      </c>
    </row>
    <row r="55" spans="1:6" ht="18" customHeight="1">
      <c r="A55" s="25" t="s">
        <v>45</v>
      </c>
      <c r="B55" s="26" t="s">
        <v>105</v>
      </c>
      <c r="C55" s="58">
        <v>10000</v>
      </c>
      <c r="D55" s="61"/>
    </row>
    <row r="56" spans="1:6" ht="27.75" customHeight="1">
      <c r="A56" s="25" t="s">
        <v>46</v>
      </c>
      <c r="B56" s="26" t="s">
        <v>103</v>
      </c>
      <c r="C56" s="51">
        <v>10000</v>
      </c>
      <c r="D56" s="54">
        <v>25000</v>
      </c>
    </row>
    <row r="57" spans="1:6" ht="15.75" customHeight="1">
      <c r="A57" s="25" t="s">
        <v>47</v>
      </c>
      <c r="B57" s="26" t="s">
        <v>107</v>
      </c>
      <c r="C57" s="51">
        <v>5000</v>
      </c>
      <c r="D57" s="52">
        <v>5000</v>
      </c>
    </row>
    <row r="58" spans="1:6" ht="27.75" customHeight="1">
      <c r="A58" s="25" t="s">
        <v>48</v>
      </c>
      <c r="B58" s="26" t="s">
        <v>75</v>
      </c>
      <c r="C58" s="59">
        <v>12600</v>
      </c>
      <c r="D58" s="62">
        <v>12600</v>
      </c>
    </row>
    <row r="59" spans="1:6" ht="15.75" customHeight="1">
      <c r="A59" s="25" t="s">
        <v>49</v>
      </c>
      <c r="B59" s="39" t="s">
        <v>51</v>
      </c>
      <c r="C59" s="51">
        <v>50000</v>
      </c>
      <c r="D59" s="54">
        <v>40000</v>
      </c>
    </row>
    <row r="60" spans="1:6" ht="16.5" customHeight="1">
      <c r="A60" s="25" t="s">
        <v>50</v>
      </c>
      <c r="B60" s="26" t="s">
        <v>108</v>
      </c>
      <c r="C60" s="51">
        <v>12000</v>
      </c>
      <c r="D60" s="52">
        <v>12000</v>
      </c>
    </row>
    <row r="61" spans="1:6" ht="29.25" customHeight="1">
      <c r="A61" s="25" t="s">
        <v>52</v>
      </c>
      <c r="B61" s="26" t="s">
        <v>54</v>
      </c>
      <c r="C61" s="51">
        <v>26000</v>
      </c>
      <c r="D61" s="52">
        <v>26000</v>
      </c>
    </row>
    <row r="62" spans="1:6" ht="27.75" customHeight="1">
      <c r="A62" s="25" t="s">
        <v>53</v>
      </c>
      <c r="B62" s="26" t="s">
        <v>73</v>
      </c>
      <c r="C62" s="51">
        <v>54800</v>
      </c>
      <c r="D62" s="54">
        <v>30000</v>
      </c>
      <c r="F62" s="5"/>
    </row>
    <row r="63" spans="1:6" ht="18" customHeight="1">
      <c r="A63" s="25" t="s">
        <v>55</v>
      </c>
      <c r="B63" s="39" t="s">
        <v>56</v>
      </c>
      <c r="C63" s="51">
        <v>20000</v>
      </c>
      <c r="D63" s="52">
        <v>20000</v>
      </c>
      <c r="F63" s="5"/>
    </row>
    <row r="64" spans="1:6" ht="16.5" customHeight="1" thickBot="1">
      <c r="A64" s="81"/>
      <c r="B64" s="82" t="s">
        <v>78</v>
      </c>
      <c r="C64" s="88">
        <f>SUM(C48:C63)</f>
        <v>2261431.2000000002</v>
      </c>
      <c r="D64" s="88">
        <f>SUM(D48:D63)</f>
        <v>2084716.8</v>
      </c>
      <c r="E64" s="42"/>
    </row>
    <row r="65" spans="1:5" ht="16.5" customHeight="1" thickTop="1">
      <c r="A65" s="79"/>
      <c r="B65" s="83" t="s">
        <v>57</v>
      </c>
      <c r="C65" s="80"/>
      <c r="D65" s="61"/>
    </row>
    <row r="66" spans="1:5" ht="16.5" customHeight="1">
      <c r="A66" s="35">
        <v>4</v>
      </c>
      <c r="B66" s="24" t="s">
        <v>58</v>
      </c>
      <c r="C66" s="51">
        <v>150000</v>
      </c>
      <c r="D66" s="55">
        <v>150000</v>
      </c>
    </row>
    <row r="67" spans="1:5" ht="31.5" customHeight="1">
      <c r="A67" s="35">
        <v>5</v>
      </c>
      <c r="B67" s="84" t="s">
        <v>79</v>
      </c>
      <c r="C67" s="51">
        <v>40000</v>
      </c>
      <c r="D67" s="56">
        <v>30000</v>
      </c>
    </row>
    <row r="68" spans="1:5" ht="17.25" customHeight="1">
      <c r="A68" s="27"/>
      <c r="B68" s="85" t="s">
        <v>109</v>
      </c>
      <c r="C68" s="50">
        <f>SUM(C66:C67)+C64+C46+C32</f>
        <v>6543427</v>
      </c>
      <c r="D68" s="50">
        <f>SUM(D66:D67)+D64+D46+D32</f>
        <v>6543357.4000000004</v>
      </c>
      <c r="E68" s="42"/>
    </row>
    <row r="69" spans="1:5" ht="17.25" customHeight="1">
      <c r="A69" s="27"/>
      <c r="B69" s="86" t="s">
        <v>110</v>
      </c>
      <c r="C69" s="50">
        <f>C68/31798.5/12</f>
        <v>17.148154263041757</v>
      </c>
      <c r="D69" s="50">
        <f>D68/31798.5/12</f>
        <v>17.147971864500949</v>
      </c>
    </row>
    <row r="70" spans="1:5" ht="75.75" customHeight="1">
      <c r="A70" s="6"/>
      <c r="B70" s="23" t="s">
        <v>64</v>
      </c>
      <c r="C70" s="93" t="s">
        <v>61</v>
      </c>
      <c r="D70" s="94"/>
    </row>
    <row r="71" spans="1:5" ht="18" customHeight="1">
      <c r="A71" s="6"/>
      <c r="B71" s="26" t="s">
        <v>59</v>
      </c>
      <c r="C71" s="50">
        <f>SUM(C9:C15)</f>
        <v>471549.23</v>
      </c>
      <c r="D71" s="50">
        <f>SUM(D9:D15)</f>
        <v>510880</v>
      </c>
    </row>
    <row r="72" spans="1:5" ht="17.25" customHeight="1">
      <c r="A72" s="7"/>
      <c r="B72" s="8"/>
      <c r="C72" s="9"/>
      <c r="D72" s="10"/>
    </row>
    <row r="73" spans="1:5" ht="34.5" customHeight="1">
      <c r="A73" s="11"/>
      <c r="C73" s="12"/>
      <c r="D73" s="10"/>
    </row>
    <row r="74" spans="1:5" ht="34.5" customHeight="1">
      <c r="A74" s="11"/>
      <c r="C74" s="14"/>
      <c r="D74" s="15"/>
    </row>
    <row r="75" spans="1:5" ht="42.75" customHeight="1">
      <c r="A75" s="11"/>
      <c r="C75" s="13"/>
      <c r="D75" s="17"/>
    </row>
    <row r="76" spans="1:5" ht="17.25" customHeight="1">
      <c r="A76" s="11"/>
      <c r="B76" s="13"/>
      <c r="C76" s="13"/>
      <c r="D76" s="17"/>
    </row>
    <row r="77" spans="1:5" ht="19.5" hidden="1" customHeight="1">
      <c r="A77" s="11"/>
      <c r="B77" s="11"/>
      <c r="C77" s="18"/>
      <c r="D77" s="17"/>
    </row>
    <row r="78" spans="1:5">
      <c r="A78" s="11"/>
      <c r="B78" s="11"/>
      <c r="C78" s="18"/>
      <c r="D78" s="19"/>
    </row>
    <row r="79" spans="1:5">
      <c r="A79" s="11"/>
      <c r="B79" s="11"/>
      <c r="C79" s="18"/>
      <c r="D79" s="19"/>
    </row>
    <row r="80" spans="1:5">
      <c r="A80" s="11"/>
      <c r="B80" s="11"/>
      <c r="C80" s="18"/>
      <c r="D80" s="19"/>
    </row>
    <row r="81" spans="1:4">
      <c r="A81" s="11"/>
      <c r="B81" s="11"/>
      <c r="C81" s="18"/>
      <c r="D81" s="19"/>
    </row>
    <row r="82" spans="1:4" ht="29.25" customHeight="1">
      <c r="A82" s="11"/>
      <c r="B82" s="11"/>
      <c r="C82" s="18"/>
      <c r="D82" s="19"/>
    </row>
    <row r="83" spans="1:4">
      <c r="A83" s="11"/>
      <c r="B83" s="11"/>
      <c r="C83" s="18"/>
      <c r="D83" s="19"/>
    </row>
    <row r="84" spans="1:4">
      <c r="A84" s="11"/>
      <c r="B84" s="11"/>
      <c r="C84" s="18"/>
      <c r="D84" s="19"/>
    </row>
    <row r="85" spans="1:4">
      <c r="A85" s="11"/>
      <c r="B85" s="20"/>
      <c r="C85" s="18"/>
      <c r="D85" s="19"/>
    </row>
    <row r="86" spans="1:4">
      <c r="A86" s="11"/>
      <c r="B86" s="20"/>
      <c r="C86" s="18"/>
      <c r="D86" s="19"/>
    </row>
    <row r="87" spans="1:4">
      <c r="A87" s="11"/>
      <c r="B87" s="11"/>
      <c r="C87" s="11"/>
      <c r="D87" s="19"/>
    </row>
    <row r="88" spans="1:4" ht="17.25">
      <c r="A88" s="11"/>
      <c r="B88" s="16"/>
      <c r="C88" s="11"/>
      <c r="D88" s="19"/>
    </row>
    <row r="89" spans="1:4">
      <c r="A89" s="11"/>
      <c r="C89" s="11"/>
      <c r="D89" s="21"/>
    </row>
    <row r="90" spans="1:4">
      <c r="A90" s="11"/>
      <c r="C90" s="11"/>
      <c r="D90" s="22"/>
    </row>
    <row r="91" spans="1:4">
      <c r="A91" s="11"/>
      <c r="C91" s="11"/>
      <c r="D91" s="22"/>
    </row>
    <row r="92" spans="1:4">
      <c r="A92" s="11"/>
      <c r="B92" s="11"/>
      <c r="C92" s="11"/>
      <c r="D92" s="22"/>
    </row>
    <row r="93" spans="1:4">
      <c r="A93" s="11"/>
      <c r="B93" s="11"/>
      <c r="C93" s="11"/>
      <c r="D93" s="22"/>
    </row>
    <row r="94" spans="1:4">
      <c r="A94" s="11"/>
      <c r="B94" s="11"/>
      <c r="C94" s="11"/>
      <c r="D94" s="22"/>
    </row>
    <row r="95" spans="1:4">
      <c r="A95" s="11"/>
      <c r="B95" s="11"/>
      <c r="C95" s="11"/>
      <c r="D95" s="22"/>
    </row>
    <row r="96" spans="1:4">
      <c r="A96" s="11"/>
      <c r="B96" s="11"/>
      <c r="C96" s="11"/>
      <c r="D96" s="22"/>
    </row>
    <row r="97" spans="1:4">
      <c r="A97" s="11"/>
      <c r="B97" s="11"/>
      <c r="C97" s="11"/>
      <c r="D97" s="22"/>
    </row>
    <row r="98" spans="1:4">
      <c r="A98" s="11"/>
      <c r="B98" s="11"/>
      <c r="C98" s="11"/>
      <c r="D98" s="22"/>
    </row>
    <row r="99" spans="1:4">
      <c r="A99" s="11"/>
      <c r="B99" s="11"/>
      <c r="C99" s="11"/>
      <c r="D99" s="22"/>
    </row>
    <row r="100" spans="1:4">
      <c r="A100" s="11"/>
      <c r="B100" s="11"/>
      <c r="C100" s="11"/>
      <c r="D100" s="22"/>
    </row>
    <row r="101" spans="1:4">
      <c r="A101" s="11"/>
      <c r="B101" s="11"/>
      <c r="C101" s="11"/>
      <c r="D101" s="22"/>
    </row>
    <row r="102" spans="1:4">
      <c r="A102" s="11"/>
      <c r="B102" s="11"/>
      <c r="C102" s="11"/>
      <c r="D102" s="22"/>
    </row>
    <row r="103" spans="1:4">
      <c r="A103" s="11"/>
      <c r="B103" s="11"/>
      <c r="C103" s="11"/>
      <c r="D103" s="22"/>
    </row>
    <row r="104" spans="1:4">
      <c r="A104" s="11"/>
      <c r="B104" s="11"/>
      <c r="C104" s="11"/>
      <c r="D104" s="22"/>
    </row>
    <row r="105" spans="1:4">
      <c r="A105" s="11"/>
      <c r="B105" s="11"/>
      <c r="C105" s="11"/>
      <c r="D105" s="22"/>
    </row>
    <row r="106" spans="1:4">
      <c r="A106" s="11"/>
      <c r="B106" s="11"/>
      <c r="C106" s="11"/>
      <c r="D106" s="22"/>
    </row>
    <row r="107" spans="1:4">
      <c r="D107" s="22"/>
    </row>
  </sheetData>
  <mergeCells count="11">
    <mergeCell ref="C1:D1"/>
    <mergeCell ref="B2:D2"/>
    <mergeCell ref="B4:D4"/>
    <mergeCell ref="B3:D3"/>
    <mergeCell ref="C70:D70"/>
    <mergeCell ref="B22:D22"/>
    <mergeCell ref="B33:D33"/>
    <mergeCell ref="B47:D47"/>
    <mergeCell ref="D39:D40"/>
    <mergeCell ref="A17:B17"/>
    <mergeCell ref="D13:D15"/>
  </mergeCells>
  <pageMargins left="0.19" right="0.23622047244094491" top="0.18" bottom="0.16" header="0.17" footer="0.16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Отчет2013-План2014 вар2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</dc:creator>
  <cp:lastModifiedBy>Пользователь</cp:lastModifiedBy>
  <cp:lastPrinted>2015-02-12T12:47:54Z</cp:lastPrinted>
  <dcterms:created xsi:type="dcterms:W3CDTF">2014-05-22T10:13:38Z</dcterms:created>
  <dcterms:modified xsi:type="dcterms:W3CDTF">2015-02-19T05:48:29Z</dcterms:modified>
</cp:coreProperties>
</file>